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养护工程" sheetId="6" r:id="rId1"/>
    <sheet name="自动化检测分配" sheetId="3" r:id="rId2"/>
    <sheet name="日常养护里程分配" sheetId="4" r:id="rId3"/>
    <sheet name="养护工程资金分配" sheetId="5" r:id="rId4"/>
  </sheets>
  <calcPr calcId="144525"/>
</workbook>
</file>

<file path=xl/sharedStrings.xml><?xml version="1.0" encoding="utf-8"?>
<sst xmlns="http://schemas.openxmlformats.org/spreadsheetml/2006/main" count="109" uniqueCount="71">
  <si>
    <t>附件：1</t>
  </si>
  <si>
    <t>市本级农村公路2024年养护工程计划表</t>
  </si>
  <si>
    <t>序号</t>
  </si>
  <si>
    <t>省辖市、省直管县</t>
  </si>
  <si>
    <t>县（市、区）</t>
  </si>
  <si>
    <t>养护工程类型</t>
  </si>
  <si>
    <t>项目名称</t>
  </si>
  <si>
    <t>路线编码</t>
  </si>
  <si>
    <t>起点名称</t>
  </si>
  <si>
    <t>终点名称</t>
  </si>
  <si>
    <t>起点桩号（例：K5+500）</t>
  </si>
  <si>
    <t>终点桩号
（例：K6+500）</t>
  </si>
  <si>
    <t>工程规模</t>
  </si>
  <si>
    <t>开工年</t>
  </si>
  <si>
    <t>完工年</t>
  </si>
  <si>
    <t>总投资 （万元）</t>
  </si>
  <si>
    <t>省补资金(万元)</t>
  </si>
  <si>
    <t>自筹资金（万元）</t>
  </si>
  <si>
    <t>备注</t>
  </si>
  <si>
    <t>合计
（公里）</t>
  </si>
  <si>
    <t>二级
（公里）</t>
  </si>
  <si>
    <t>三级
（公里）</t>
  </si>
  <si>
    <t>四级
（公里）</t>
  </si>
  <si>
    <t>路面宽度
（米）</t>
  </si>
  <si>
    <t>合计</t>
  </si>
  <si>
    <t>三门峡</t>
  </si>
  <si>
    <t>湖滨区</t>
  </si>
  <si>
    <t>修复性养护</t>
  </si>
  <si>
    <t>2024年湖滨区农村公路大中修工程</t>
  </si>
  <si>
    <t>X021411202</t>
  </si>
  <si>
    <t>朱家沟桥</t>
  </si>
  <si>
    <t>湖陕界</t>
  </si>
  <si>
    <t>K2+000</t>
  </si>
  <si>
    <t>K5+000</t>
  </si>
  <si>
    <t>陕州区</t>
  </si>
  <si>
    <t>2024年陕州区农村公路大中修工程</t>
  </si>
  <si>
    <t>X0174121203</t>
  </si>
  <si>
    <t>上坡</t>
  </si>
  <si>
    <t>张茅</t>
  </si>
  <si>
    <t>K17+512</t>
  </si>
  <si>
    <t>K18+862</t>
  </si>
  <si>
    <t>X0464121203</t>
  </si>
  <si>
    <t>刘寺村口</t>
  </si>
  <si>
    <t>护林房</t>
  </si>
  <si>
    <t>K12+304</t>
  </si>
  <si>
    <t>K18+104</t>
  </si>
  <si>
    <t>说明：1、路线编码必须按照“4位路线编码+6位行政区划编码”标准格式。</t>
  </si>
  <si>
    <t xml:space="preserve">  2、工程规模不得小于该县补助资金绩效目标。</t>
  </si>
  <si>
    <t xml:space="preserve">  3、养护工程类型必须为修复性养护。</t>
  </si>
  <si>
    <t>附件2</t>
  </si>
  <si>
    <t>三门峡市2024年第一批农村公路路况自动化检测省补助资金支出预算表</t>
  </si>
  <si>
    <t>里程（公里）</t>
  </si>
  <si>
    <t>补助标准（元/公里）</t>
  </si>
  <si>
    <t>补助资金（万元）</t>
  </si>
  <si>
    <t>附件3</t>
  </si>
  <si>
    <t>三门峡市2024年第一批农村公路日常养护省级补助资金分配表</t>
  </si>
  <si>
    <t>县
（市、区）</t>
  </si>
  <si>
    <t>县道</t>
  </si>
  <si>
    <t>乡道</t>
  </si>
  <si>
    <t>村道</t>
  </si>
  <si>
    <t>养护
补助资金
（万元）</t>
  </si>
  <si>
    <t>县道
（公里）</t>
  </si>
  <si>
    <t>补助标准
（万元/公里）</t>
  </si>
  <si>
    <t>小计
（万元）</t>
  </si>
  <si>
    <t>省补比例
（26%）</t>
  </si>
  <si>
    <t>乡道
（公里）</t>
  </si>
  <si>
    <t>村道
（公里）</t>
  </si>
  <si>
    <t>合  计</t>
  </si>
  <si>
    <t>养护工程补助资金分配计划表</t>
  </si>
  <si>
    <t>补助总金额
（万元）</t>
  </si>
  <si>
    <t>合   计</t>
  </si>
</sst>
</file>

<file path=xl/styles.xml><?xml version="1.0" encoding="utf-8"?>
<styleSheet xmlns="http://schemas.openxmlformats.org/spreadsheetml/2006/main">
  <numFmts count="10">
    <numFmt numFmtId="176" formatCode="0.000_);\(0.000\)"/>
    <numFmt numFmtId="177" formatCode="0.00_);[Red]\(0.00\)"/>
    <numFmt numFmtId="178" formatCode="0.0_ "/>
    <numFmt numFmtId="41" formatCode="_ * #,##0_ ;_ * \-#,##0_ ;_ * &quot;-&quot;_ ;_ @_ "/>
    <numFmt numFmtId="179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.0_);[Red]\(0.0\)"/>
    <numFmt numFmtId="43" formatCode="_ * #,##0.00_ ;_ * \-#,##0.00_ ;_ * &quot;-&quot;??_ ;_ @_ "/>
    <numFmt numFmtId="181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name val="黑体"/>
      <charset val="134"/>
    </font>
    <font>
      <sz val="24"/>
      <color theme="1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2" borderId="11" applyNumberFormat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27" borderId="14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7" borderId="13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180" fontId="2" fillId="0" borderId="0" xfId="0" applyNumberFormat="true" applyFont="true" applyFill="true" applyBorder="true" applyAlignment="true">
      <alignment horizontal="center" vertical="center"/>
    </xf>
    <xf numFmtId="181" fontId="2" fillId="0" borderId="0" xfId="0" applyNumberFormat="true" applyFont="true" applyFill="true" applyBorder="true" applyAlignment="true">
      <alignment horizontal="center" vertical="center"/>
    </xf>
    <xf numFmtId="178" fontId="1" fillId="0" borderId="0" xfId="0" applyNumberFormat="true" applyFont="true" applyFill="true" applyBorder="true" applyAlignment="true">
      <alignment vertical="center"/>
    </xf>
    <xf numFmtId="181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180" fontId="1" fillId="0" borderId="0" xfId="0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81" fontId="1" fillId="0" borderId="0" xfId="0" applyNumberFormat="true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181" fontId="0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9" fontId="0" fillId="0" borderId="1" xfId="0" applyNumberFormat="true" applyBorder="true" applyAlignment="true">
      <alignment horizontal="center" vertical="center" wrapText="true"/>
    </xf>
    <xf numFmtId="179" fontId="0" fillId="0" borderId="1" xfId="0" applyNumberFormat="true" applyBorder="true" applyAlignment="true">
      <alignment horizontal="center" vertical="center"/>
    </xf>
    <xf numFmtId="0" fontId="4" fillId="0" borderId="0" xfId="0" applyFo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 wrapText="true"/>
    </xf>
    <xf numFmtId="0" fontId="9" fillId="0" borderId="0" xfId="0" applyFont="true" applyFill="true" applyAlignment="true">
      <alignment vertical="center" wrapText="true"/>
    </xf>
    <xf numFmtId="0" fontId="9" fillId="0" borderId="0" xfId="0" applyFont="true" applyFill="true" applyAlignment="true">
      <alignment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G6" sqref="G6"/>
    </sheetView>
  </sheetViews>
  <sheetFormatPr defaultColWidth="9" defaultRowHeight="14.25"/>
  <sheetData>
    <row r="1" ht="22.5" spans="1:21">
      <c r="A1" s="30" t="s">
        <v>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ht="40" customHeight="true" spans="1:2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15.75" spans="1:21">
      <c r="A3" s="33" t="s">
        <v>2</v>
      </c>
      <c r="B3" s="34" t="s">
        <v>3</v>
      </c>
      <c r="C3" s="34" t="s">
        <v>4</v>
      </c>
      <c r="D3" s="34" t="s">
        <v>5</v>
      </c>
      <c r="E3" s="40" t="s">
        <v>6</v>
      </c>
      <c r="F3" s="33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42" t="s">
        <v>12</v>
      </c>
      <c r="L3" s="42"/>
      <c r="M3" s="42"/>
      <c r="N3" s="42"/>
      <c r="O3" s="42"/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</row>
    <row r="4" ht="31.5" spans="1:21">
      <c r="A4" s="33"/>
      <c r="B4" s="35"/>
      <c r="C4" s="35"/>
      <c r="D4" s="35"/>
      <c r="E4" s="40"/>
      <c r="F4" s="33"/>
      <c r="G4" s="35"/>
      <c r="H4" s="35"/>
      <c r="I4" s="35"/>
      <c r="J4" s="35"/>
      <c r="K4" s="33" t="s">
        <v>19</v>
      </c>
      <c r="L4" s="33" t="s">
        <v>20</v>
      </c>
      <c r="M4" s="33" t="s">
        <v>21</v>
      </c>
      <c r="N4" s="33" t="s">
        <v>22</v>
      </c>
      <c r="O4" s="33" t="s">
        <v>23</v>
      </c>
      <c r="P4" s="35"/>
      <c r="Q4" s="35"/>
      <c r="R4" s="35"/>
      <c r="S4" s="35"/>
      <c r="T4" s="35"/>
      <c r="U4" s="35"/>
    </row>
    <row r="5" ht="15.75" spans="1:21">
      <c r="A5" s="33" t="s">
        <v>24</v>
      </c>
      <c r="B5" s="33"/>
      <c r="C5" s="33"/>
      <c r="D5" s="33"/>
      <c r="E5" s="40"/>
      <c r="F5" s="33"/>
      <c r="G5" s="33"/>
      <c r="H5" s="33"/>
      <c r="I5" s="33"/>
      <c r="J5" s="33"/>
      <c r="K5" s="33">
        <v>2</v>
      </c>
      <c r="L5" s="33">
        <v>2</v>
      </c>
      <c r="M5" s="33">
        <v>0</v>
      </c>
      <c r="N5" s="33">
        <v>0</v>
      </c>
      <c r="O5" s="33"/>
      <c r="P5" s="33"/>
      <c r="Q5" s="33"/>
      <c r="R5" s="33"/>
      <c r="S5" s="33"/>
      <c r="T5" s="33"/>
      <c r="U5" s="33"/>
    </row>
    <row r="6" ht="63" spans="1:21">
      <c r="A6" s="33">
        <v>1</v>
      </c>
      <c r="B6" s="33" t="s">
        <v>25</v>
      </c>
      <c r="C6" s="33" t="s">
        <v>26</v>
      </c>
      <c r="D6" s="33" t="s">
        <v>27</v>
      </c>
      <c r="E6" s="40" t="s">
        <v>28</v>
      </c>
      <c r="F6" s="33" t="s">
        <v>29</v>
      </c>
      <c r="G6" s="33" t="s">
        <v>30</v>
      </c>
      <c r="H6" s="33" t="s">
        <v>31</v>
      </c>
      <c r="I6" s="33" t="s">
        <v>32</v>
      </c>
      <c r="J6" s="33" t="s">
        <v>33</v>
      </c>
      <c r="K6" s="33">
        <v>2</v>
      </c>
      <c r="L6" s="33">
        <v>2</v>
      </c>
      <c r="M6" s="33">
        <v>0</v>
      </c>
      <c r="N6" s="33">
        <v>0</v>
      </c>
      <c r="O6" s="33">
        <v>7</v>
      </c>
      <c r="P6" s="33">
        <v>2024</v>
      </c>
      <c r="Q6" s="33">
        <v>2024</v>
      </c>
      <c r="R6" s="40">
        <v>215</v>
      </c>
      <c r="S6" s="40">
        <v>86</v>
      </c>
      <c r="T6" s="33">
        <v>129</v>
      </c>
      <c r="U6" s="33"/>
    </row>
    <row r="7" ht="63" spans="1:21">
      <c r="A7" s="33">
        <v>2</v>
      </c>
      <c r="B7" s="36" t="s">
        <v>25</v>
      </c>
      <c r="C7" s="36" t="s">
        <v>34</v>
      </c>
      <c r="D7" s="36" t="s">
        <v>27</v>
      </c>
      <c r="E7" s="41" t="s">
        <v>35</v>
      </c>
      <c r="F7" s="36" t="s">
        <v>36</v>
      </c>
      <c r="G7" s="36" t="s">
        <v>37</v>
      </c>
      <c r="H7" s="36" t="s">
        <v>38</v>
      </c>
      <c r="I7" s="36" t="s">
        <v>39</v>
      </c>
      <c r="J7" s="36" t="s">
        <v>40</v>
      </c>
      <c r="K7" s="36">
        <v>1.35</v>
      </c>
      <c r="L7" s="36">
        <v>0</v>
      </c>
      <c r="M7" s="36">
        <v>1.35</v>
      </c>
      <c r="N7" s="36">
        <v>0</v>
      </c>
      <c r="O7" s="36">
        <v>6</v>
      </c>
      <c r="P7" s="36">
        <v>2024</v>
      </c>
      <c r="Q7" s="36">
        <v>2024</v>
      </c>
      <c r="R7" s="41">
        <v>109.52</v>
      </c>
      <c r="S7" s="41">
        <v>65.71</v>
      </c>
      <c r="T7" s="36">
        <v>43.81</v>
      </c>
      <c r="U7" s="40"/>
    </row>
    <row r="8" ht="63" spans="1:21">
      <c r="A8" s="33">
        <v>3</v>
      </c>
      <c r="B8" s="36" t="s">
        <v>25</v>
      </c>
      <c r="C8" s="36" t="s">
        <v>34</v>
      </c>
      <c r="D8" s="36" t="s">
        <v>27</v>
      </c>
      <c r="E8" s="41" t="s">
        <v>35</v>
      </c>
      <c r="F8" s="36" t="s">
        <v>41</v>
      </c>
      <c r="G8" s="36" t="s">
        <v>42</v>
      </c>
      <c r="H8" s="36" t="s">
        <v>43</v>
      </c>
      <c r="I8" s="36" t="s">
        <v>44</v>
      </c>
      <c r="J8" s="36" t="s">
        <v>45</v>
      </c>
      <c r="K8" s="36">
        <v>5.8</v>
      </c>
      <c r="L8" s="36">
        <v>0</v>
      </c>
      <c r="M8" s="36">
        <v>5.8</v>
      </c>
      <c r="N8" s="36">
        <v>0</v>
      </c>
      <c r="O8" s="36">
        <v>6</v>
      </c>
      <c r="P8" s="36">
        <v>2024</v>
      </c>
      <c r="Q8" s="36">
        <v>2024</v>
      </c>
      <c r="R8" s="41">
        <v>477.15</v>
      </c>
      <c r="S8" s="41">
        <v>286.29</v>
      </c>
      <c r="T8" s="36">
        <v>190.86</v>
      </c>
      <c r="U8" s="40"/>
    </row>
    <row r="9" ht="15.75" spans="1:21">
      <c r="A9" s="37" t="s">
        <v>46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ht="15.75" spans="1:21">
      <c r="A10" s="38"/>
      <c r="B10" s="39" t="s">
        <v>47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ht="15.75" spans="1:21">
      <c r="A11" s="39"/>
      <c r="B11" s="39" t="s">
        <v>48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</sheetData>
  <mergeCells count="20">
    <mergeCell ref="A1:B1"/>
    <mergeCell ref="A2:U2"/>
    <mergeCell ref="K3:O3"/>
    <mergeCell ref="A9:U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T3:T4"/>
    <mergeCell ref="U3:U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3" sqref="$A3:$XFD3"/>
    </sheetView>
  </sheetViews>
  <sheetFormatPr defaultColWidth="9" defaultRowHeight="14.25" outlineLevelRow="5" outlineLevelCol="4"/>
  <cols>
    <col min="2" max="2" width="26.2416666666667" customWidth="true"/>
    <col min="3" max="3" width="22.65" customWidth="true"/>
    <col min="4" max="4" width="25.25" customWidth="true"/>
    <col min="5" max="5" width="26.7916666666667" customWidth="true"/>
  </cols>
  <sheetData>
    <row r="1" ht="31" customHeight="true" spans="1:1">
      <c r="A1" s="27" t="s">
        <v>49</v>
      </c>
    </row>
    <row r="2" ht="45" customHeight="true" spans="2:5">
      <c r="B2" s="28" t="s">
        <v>50</v>
      </c>
      <c r="C2" s="28"/>
      <c r="D2" s="28"/>
      <c r="E2" s="28"/>
    </row>
    <row r="3" ht="45" customHeight="true" spans="1:5">
      <c r="A3" s="29" t="s">
        <v>2</v>
      </c>
      <c r="B3" s="29" t="s">
        <v>4</v>
      </c>
      <c r="C3" s="29" t="s">
        <v>51</v>
      </c>
      <c r="D3" s="29" t="s">
        <v>52</v>
      </c>
      <c r="E3" s="29" t="s">
        <v>53</v>
      </c>
    </row>
    <row r="4" ht="45" customHeight="true" spans="1:5">
      <c r="A4" s="29">
        <v>1</v>
      </c>
      <c r="B4" s="29" t="s">
        <v>26</v>
      </c>
      <c r="C4" s="29">
        <v>312</v>
      </c>
      <c r="D4" s="29">
        <v>100</v>
      </c>
      <c r="E4" s="29">
        <v>3.12</v>
      </c>
    </row>
    <row r="5" ht="45" customHeight="true" spans="1:5">
      <c r="A5" s="29">
        <v>2</v>
      </c>
      <c r="B5" s="29" t="s">
        <v>34</v>
      </c>
      <c r="C5" s="29">
        <v>1538</v>
      </c>
      <c r="D5" s="29">
        <v>100</v>
      </c>
      <c r="E5" s="29">
        <v>15.38</v>
      </c>
    </row>
    <row r="6" ht="45" customHeight="true" spans="1:5">
      <c r="A6" s="29" t="s">
        <v>24</v>
      </c>
      <c r="B6" s="29"/>
      <c r="C6" s="29">
        <f>C4+C5</f>
        <v>1850</v>
      </c>
      <c r="D6" s="29">
        <f>D4+D5</f>
        <v>200</v>
      </c>
      <c r="E6" s="29">
        <f>E4+E5</f>
        <v>18.5</v>
      </c>
    </row>
  </sheetData>
  <mergeCells count="1">
    <mergeCell ref="B2:E2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7"/>
  <sheetViews>
    <sheetView workbookViewId="0">
      <selection activeCell="D6" sqref="D6"/>
    </sheetView>
  </sheetViews>
  <sheetFormatPr defaultColWidth="9" defaultRowHeight="14.25" outlineLevelRow="6"/>
  <cols>
    <col min="1" max="1" width="9.21666666666667" style="19" customWidth="true"/>
    <col min="2" max="4" width="8.88333333333333" style="19"/>
    <col min="5" max="5" width="8.88333333333333" style="20"/>
    <col min="6" max="8" width="8.88333333333333" style="19"/>
    <col min="9" max="9" width="9.375" style="20"/>
    <col min="10" max="10" width="8.88333333333333" style="19"/>
    <col min="11" max="11" width="9.375" style="19"/>
    <col min="12" max="12" width="8.88333333333333" style="19"/>
    <col min="13" max="13" width="9.375" style="20"/>
    <col min="14" max="14" width="8.88333333333333" style="19"/>
    <col min="15" max="15" width="8.88333333333333" style="20"/>
    <col min="16" max="16" width="8.88333333333333" style="19"/>
    <col min="17" max="16384" width="9" style="21"/>
  </cols>
  <sheetData>
    <row r="1" ht="28" customHeight="true" spans="1:1">
      <c r="A1" s="22" t="s">
        <v>54</v>
      </c>
    </row>
    <row r="2" ht="42.6" customHeight="true" spans="1:15">
      <c r="A2" s="23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ht="51" customHeight="true" spans="1:15">
      <c r="A3" s="10" t="s">
        <v>2</v>
      </c>
      <c r="B3" s="11" t="s">
        <v>56</v>
      </c>
      <c r="C3" s="12" t="s">
        <v>57</v>
      </c>
      <c r="D3" s="13"/>
      <c r="E3" s="13"/>
      <c r="F3" s="13"/>
      <c r="G3" s="12" t="s">
        <v>58</v>
      </c>
      <c r="H3" s="13"/>
      <c r="I3" s="13"/>
      <c r="J3" s="15"/>
      <c r="K3" s="12" t="s">
        <v>59</v>
      </c>
      <c r="L3" s="13"/>
      <c r="M3" s="13"/>
      <c r="N3" s="13"/>
      <c r="O3" s="11" t="s">
        <v>60</v>
      </c>
    </row>
    <row r="4" ht="51" customHeight="true" spans="1:15">
      <c r="A4" s="10"/>
      <c r="B4" s="11"/>
      <c r="C4" s="11" t="s">
        <v>61</v>
      </c>
      <c r="D4" s="11" t="s">
        <v>62</v>
      </c>
      <c r="E4" s="11" t="s">
        <v>63</v>
      </c>
      <c r="F4" s="11" t="s">
        <v>64</v>
      </c>
      <c r="G4" s="11" t="s">
        <v>65</v>
      </c>
      <c r="H4" s="11" t="s">
        <v>62</v>
      </c>
      <c r="I4" s="11" t="s">
        <v>63</v>
      </c>
      <c r="J4" s="11" t="s">
        <v>64</v>
      </c>
      <c r="K4" s="11" t="s">
        <v>66</v>
      </c>
      <c r="L4" s="11" t="s">
        <v>62</v>
      </c>
      <c r="M4" s="11" t="s">
        <v>63</v>
      </c>
      <c r="N4" s="11" t="s">
        <v>64</v>
      </c>
      <c r="O4" s="10"/>
    </row>
    <row r="5" customFormat="true" ht="60" customHeight="true" spans="1:15">
      <c r="A5" s="10">
        <v>1</v>
      </c>
      <c r="B5" s="10" t="s">
        <v>26</v>
      </c>
      <c r="C5" s="10">
        <v>49.106</v>
      </c>
      <c r="D5" s="10">
        <v>1</v>
      </c>
      <c r="E5" s="10">
        <f>C5*D5</f>
        <v>49.106</v>
      </c>
      <c r="F5" s="24">
        <f>E5*26%</f>
        <v>12.76756</v>
      </c>
      <c r="G5" s="10">
        <v>112.159</v>
      </c>
      <c r="H5" s="10">
        <v>0.5</v>
      </c>
      <c r="I5" s="25">
        <f>G5*H5</f>
        <v>56.0795</v>
      </c>
      <c r="J5" s="26">
        <f>I5*26%</f>
        <v>14.58067</v>
      </c>
      <c r="K5" s="10">
        <v>150.289</v>
      </c>
      <c r="L5" s="10">
        <v>0.3</v>
      </c>
      <c r="M5" s="26">
        <f>K5*L5</f>
        <v>45.0867</v>
      </c>
      <c r="N5" s="26">
        <f>M5*26%</f>
        <v>11.722542</v>
      </c>
      <c r="O5" s="10">
        <v>39</v>
      </c>
    </row>
    <row r="6" customFormat="true" ht="60" customHeight="true" spans="1:15">
      <c r="A6" s="10">
        <v>2</v>
      </c>
      <c r="B6" s="10" t="s">
        <v>34</v>
      </c>
      <c r="C6" s="10">
        <v>290.349</v>
      </c>
      <c r="D6" s="10">
        <v>1</v>
      </c>
      <c r="E6" s="10">
        <f>C6*D6</f>
        <v>290.349</v>
      </c>
      <c r="F6" s="24">
        <f>E6*26%</f>
        <v>75.49074</v>
      </c>
      <c r="G6" s="10">
        <v>301.305</v>
      </c>
      <c r="H6" s="10">
        <v>0.5</v>
      </c>
      <c r="I6" s="25">
        <f>G6*H6</f>
        <v>150.6525</v>
      </c>
      <c r="J6" s="26">
        <f>I6*26%</f>
        <v>39.16965</v>
      </c>
      <c r="K6" s="10">
        <v>904.194</v>
      </c>
      <c r="L6" s="10">
        <v>0.3</v>
      </c>
      <c r="M6" s="26">
        <f>K6*L6</f>
        <v>271.2582</v>
      </c>
      <c r="N6" s="26">
        <f>M6*26%</f>
        <v>70.527132</v>
      </c>
      <c r="O6" s="10">
        <v>185</v>
      </c>
    </row>
    <row r="7" customFormat="true" ht="71" customHeight="true" spans="1:15">
      <c r="A7" s="12" t="s">
        <v>67</v>
      </c>
      <c r="B7" s="15"/>
      <c r="C7" s="11">
        <f t="shared" ref="C7:G7" si="0">C5+C6</f>
        <v>339.455</v>
      </c>
      <c r="D7" s="11">
        <v>1</v>
      </c>
      <c r="E7" s="11">
        <f t="shared" si="0"/>
        <v>339.455</v>
      </c>
      <c r="F7" s="24">
        <f>E7*26%</f>
        <v>88.2583</v>
      </c>
      <c r="G7" s="11">
        <f t="shared" si="0"/>
        <v>413.464</v>
      </c>
      <c r="H7" s="11">
        <v>0.5</v>
      </c>
      <c r="I7" s="25">
        <f>G7*H7</f>
        <v>206.732</v>
      </c>
      <c r="J7" s="26">
        <f>I7*26%</f>
        <v>53.75032</v>
      </c>
      <c r="K7" s="11">
        <f>K5+K6</f>
        <v>1054.483</v>
      </c>
      <c r="L7" s="11">
        <v>0.3</v>
      </c>
      <c r="M7" s="26">
        <f>K7*L7</f>
        <v>316.3449</v>
      </c>
      <c r="N7" s="26">
        <f>M7*26%</f>
        <v>82.249674</v>
      </c>
      <c r="O7" s="10">
        <v>224</v>
      </c>
    </row>
  </sheetData>
  <mergeCells count="8">
    <mergeCell ref="A2:O2"/>
    <mergeCell ref="C3:F3"/>
    <mergeCell ref="G3:J3"/>
    <mergeCell ref="K3:N3"/>
    <mergeCell ref="A7:B7"/>
    <mergeCell ref="A3:A4"/>
    <mergeCell ref="B3:B4"/>
    <mergeCell ref="O3:O4"/>
  </mergeCells>
  <pageMargins left="0.7" right="0.7" top="0.75" bottom="0.75" header="0.3" footer="0.3"/>
  <pageSetup paperSize="9" scale="9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F2" sqref="F2:H2"/>
    </sheetView>
  </sheetViews>
  <sheetFormatPr defaultColWidth="9" defaultRowHeight="15.75"/>
  <cols>
    <col min="1" max="1" width="6" style="2" customWidth="true"/>
    <col min="2" max="2" width="12.7" style="2" customWidth="true"/>
    <col min="3" max="3" width="10.4" style="3" customWidth="true"/>
    <col min="4" max="4" width="10.4" style="4" customWidth="true"/>
    <col min="5" max="5" width="10.4" style="5" customWidth="true"/>
    <col min="6" max="6" width="10.4" style="4" customWidth="true"/>
    <col min="7" max="8" width="10.4" style="2" customWidth="true"/>
    <col min="9" max="9" width="12.25" style="2" customWidth="true"/>
    <col min="10" max="11" width="9.8" style="1" customWidth="true"/>
    <col min="12" max="12" width="7.2" style="6" customWidth="true"/>
    <col min="13" max="13" width="10.4" style="7" customWidth="true"/>
    <col min="14" max="14" width="10.4" style="8" customWidth="true"/>
    <col min="15" max="15" width="9" style="2"/>
    <col min="16" max="16" width="10.375" style="2"/>
    <col min="17" max="16384" width="9" style="2"/>
  </cols>
  <sheetData>
    <row r="1" ht="58.2" customHeight="true" spans="1:14">
      <c r="A1" s="9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"/>
    </row>
    <row r="2" ht="54.6" customHeight="true" spans="1:14">
      <c r="A2" s="10" t="s">
        <v>2</v>
      </c>
      <c r="B2" s="11" t="s">
        <v>56</v>
      </c>
      <c r="C2" s="12" t="s">
        <v>57</v>
      </c>
      <c r="D2" s="13"/>
      <c r="E2" s="15"/>
      <c r="F2" s="12" t="s">
        <v>58</v>
      </c>
      <c r="G2" s="13"/>
      <c r="H2" s="15"/>
      <c r="I2" s="12" t="s">
        <v>59</v>
      </c>
      <c r="J2" s="13"/>
      <c r="K2" s="13"/>
      <c r="L2" s="11" t="s">
        <v>60</v>
      </c>
      <c r="M2" s="11" t="s">
        <v>69</v>
      </c>
      <c r="N2" s="4"/>
    </row>
    <row r="3" ht="54.6" customHeight="true" spans="1:14">
      <c r="A3" s="10"/>
      <c r="B3" s="11"/>
      <c r="C3" s="11" t="s">
        <v>61</v>
      </c>
      <c r="D3" s="11" t="s">
        <v>62</v>
      </c>
      <c r="E3" s="11" t="s">
        <v>63</v>
      </c>
      <c r="F3" s="11" t="s">
        <v>65</v>
      </c>
      <c r="G3" s="11" t="s">
        <v>62</v>
      </c>
      <c r="H3" s="11" t="s">
        <v>63</v>
      </c>
      <c r="I3" s="11" t="s">
        <v>66</v>
      </c>
      <c r="J3" s="11" t="s">
        <v>62</v>
      </c>
      <c r="K3" s="17" t="s">
        <v>63</v>
      </c>
      <c r="L3" s="10"/>
      <c r="M3" s="11" t="s">
        <v>24</v>
      </c>
      <c r="N3" s="4"/>
    </row>
    <row r="4" ht="54.6" customHeight="true" spans="1:14">
      <c r="A4" s="10">
        <v>1</v>
      </c>
      <c r="B4" s="10" t="s">
        <v>26</v>
      </c>
      <c r="C4" s="10">
        <v>49.11</v>
      </c>
      <c r="D4" s="10">
        <v>0.7</v>
      </c>
      <c r="E4" s="10">
        <f>C4*D4</f>
        <v>34.377</v>
      </c>
      <c r="F4" s="10">
        <v>103.42</v>
      </c>
      <c r="G4" s="10">
        <v>0.35</v>
      </c>
      <c r="H4" s="10">
        <f>F4*G4</f>
        <v>36.197</v>
      </c>
      <c r="I4" s="10">
        <v>148.9</v>
      </c>
      <c r="J4" s="10">
        <v>0.1</v>
      </c>
      <c r="K4" s="10">
        <f>I4*J4</f>
        <v>14.89</v>
      </c>
      <c r="L4" s="10">
        <f>E4+H4+K4</f>
        <v>85.464</v>
      </c>
      <c r="M4" s="10">
        <v>86</v>
      </c>
      <c r="N4" s="4"/>
    </row>
    <row r="5" ht="54.6" customHeight="true" spans="1:14">
      <c r="A5" s="10">
        <v>2</v>
      </c>
      <c r="B5" s="10" t="s">
        <v>34</v>
      </c>
      <c r="C5" s="10">
        <v>278.39</v>
      </c>
      <c r="D5" s="10">
        <v>0.7</v>
      </c>
      <c r="E5" s="10">
        <f>C5*D5</f>
        <v>194.873</v>
      </c>
      <c r="F5" s="10">
        <v>245.08</v>
      </c>
      <c r="G5" s="10">
        <v>0.35</v>
      </c>
      <c r="H5" s="10">
        <f>F5*G5</f>
        <v>85.778</v>
      </c>
      <c r="I5" s="10">
        <v>710.19</v>
      </c>
      <c r="J5" s="10">
        <v>0.1</v>
      </c>
      <c r="K5" s="10">
        <f>I5*J5</f>
        <v>71.019</v>
      </c>
      <c r="L5" s="10">
        <f>E5+H5+K5</f>
        <v>351.67</v>
      </c>
      <c r="M5" s="10">
        <v>352</v>
      </c>
      <c r="N5" s="4"/>
    </row>
    <row r="6" ht="54.6" customHeight="true" spans="1:14">
      <c r="A6" s="12" t="s">
        <v>70</v>
      </c>
      <c r="B6" s="13"/>
      <c r="C6" s="13"/>
      <c r="D6" s="13"/>
      <c r="E6" s="13"/>
      <c r="F6" s="13"/>
      <c r="G6" s="13"/>
      <c r="H6" s="13"/>
      <c r="I6" s="13"/>
      <c r="J6" s="13"/>
      <c r="K6" s="15"/>
      <c r="L6" s="18">
        <f>SUM(L4:L5)</f>
        <v>437.134</v>
      </c>
      <c r="M6" s="10">
        <f>SUM(M4:M5)</f>
        <v>438</v>
      </c>
      <c r="N6" s="4"/>
    </row>
    <row r="7" s="1" customFormat="true" ht="54.6" customHeight="true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3:6">
      <c r="C8" s="1"/>
      <c r="D8" s="14"/>
      <c r="E8" s="16"/>
      <c r="F8" s="14"/>
    </row>
    <row r="9" spans="3:6">
      <c r="C9" s="1"/>
      <c r="D9" s="14"/>
      <c r="E9" s="16"/>
      <c r="F9" s="14"/>
    </row>
  </sheetData>
  <mergeCells count="8">
    <mergeCell ref="A1:M1"/>
    <mergeCell ref="C2:E2"/>
    <mergeCell ref="F2:H2"/>
    <mergeCell ref="I2:K2"/>
    <mergeCell ref="A6:K6"/>
    <mergeCell ref="A2:A3"/>
    <mergeCell ref="B2:B3"/>
    <mergeCell ref="L2:L3"/>
  </mergeCells>
  <printOptions horizontalCentered="true"/>
  <pageMargins left="0.275" right="0.432638888888889" top="0.984027777777778" bottom="0.984027777777778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养护工程</vt:lpstr>
      <vt:lpstr>自动化检测分配</vt:lpstr>
      <vt:lpstr>日常养护里程分配</vt:lpstr>
      <vt:lpstr>养护工程资金分配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2023-05-06T09:34:00Z</dcterms:created>
  <dcterms:modified xsi:type="dcterms:W3CDTF">2024-04-22T08:15:14Z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D3167F8ACB4D43E986764C085BB0B55A_13</vt:lpwstr>
  </property>
  <property fmtid="{D5CDD505-2E9C-101B-9397-08002B2CF9AE}" pid="3" name="KSOProductBuildVer">
    <vt:lpwstr>2052-11.8.2.10534</vt:lpwstr>
  </property>
</Properties>
</file>