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3"/>
  </bookViews>
  <sheets>
    <sheet name="汇总表" sheetId="1" state="hidden" r:id="rId1"/>
    <sheet name="旅游公路" sheetId="2" r:id="rId2"/>
    <sheet name="县乡道安防" sheetId="3" r:id="rId3"/>
    <sheet name="村道安防" sheetId="4" r:id="rId4"/>
  </sheets>
  <definedNames>
    <definedName name="_xlnm.Print_Titles" localSheetId="3">村道安防!$2:2</definedName>
    <definedName name="_xlnm._FilterDatabase" localSheetId="3" hidden="1">村道安防!$A$4:$P$7</definedName>
    <definedName name="_xlnm.Print_Titles">#REF!</definedName>
    <definedName name="_xlnm._FilterDatabase" localSheetId="1" hidden="1">旅游公路!$A$5:$T$11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<sst xmlns="http://schemas.openxmlformats.org/spreadsheetml/2006/main" count="242" uniqueCount="133">
  <si>
    <t>三门峡市2023年第五批市本级农村公路建设计划汇总表</t>
  </si>
  <si>
    <t>序
号</t>
  </si>
  <si>
    <t>县（市、区）</t>
  </si>
  <si>
    <t>76号文件下达补助资金汇总
（万元）</t>
  </si>
  <si>
    <t>旅游公路项目库</t>
  </si>
  <si>
    <t>安防工程</t>
  </si>
  <si>
    <t>备注</t>
  </si>
  <si>
    <t>建设规模（公里）</t>
  </si>
  <si>
    <t>总投资 （万元）</t>
  </si>
  <si>
    <t>车购税
（万元）</t>
  </si>
  <si>
    <t>自筹
（万元）</t>
  </si>
  <si>
    <t>隐患里程（公里）</t>
  </si>
  <si>
    <t>省补助
（万元）</t>
  </si>
  <si>
    <t>合计</t>
  </si>
  <si>
    <t>县乡道</t>
  </si>
  <si>
    <t>村道</t>
  </si>
  <si>
    <t>市本级合计</t>
  </si>
  <si>
    <t>湖滨区</t>
  </si>
  <si>
    <t>陕州区</t>
  </si>
  <si>
    <t>注：旅游公路项目库无湖滨区建设项目，且湖滨区已完成“十四五”安防项目库建设，因此本批资金计划未安排湖滨区。</t>
  </si>
  <si>
    <t>附表1</t>
  </si>
  <si>
    <t>三门峡市2023年第五批市本级农村公路投资计划表（旅游公路建设项目）</t>
  </si>
  <si>
    <t>序号</t>
  </si>
  <si>
    <t>省辖市、省直管县（市）</t>
  </si>
  <si>
    <t>乡（镇）</t>
  </si>
  <si>
    <t>建设性质</t>
  </si>
  <si>
    <t>项目名称</t>
  </si>
  <si>
    <t>路线编码</t>
  </si>
  <si>
    <t>起点名称</t>
  </si>
  <si>
    <t>终点名称</t>
  </si>
  <si>
    <t>建设规模</t>
  </si>
  <si>
    <t>开工年</t>
  </si>
  <si>
    <t>完工年</t>
  </si>
  <si>
    <t>市县自筹
（万元）</t>
  </si>
  <si>
    <t>合计
（公里）</t>
  </si>
  <si>
    <t>二级
（公里）</t>
  </si>
  <si>
    <t>三级
（公里）</t>
  </si>
  <si>
    <t>四级
（公里）</t>
  </si>
  <si>
    <t>路面宽度
（米）</t>
  </si>
  <si>
    <t>三门峡</t>
  </si>
  <si>
    <t>张汴乡</t>
  </si>
  <si>
    <t>改建</t>
  </si>
  <si>
    <t>张汴—曲村—刘寺（曲村至刘寺段）</t>
  </si>
  <si>
    <t>X046411203</t>
  </si>
  <si>
    <t>曲村</t>
  </si>
  <si>
    <t>刘寺</t>
  </si>
  <si>
    <t>支线</t>
  </si>
  <si>
    <t>西张村镇</t>
  </si>
  <si>
    <t>南沟—丁官营</t>
  </si>
  <si>
    <t>Y024411203</t>
  </si>
  <si>
    <t>南沟</t>
  </si>
  <si>
    <t>丁官营</t>
  </si>
  <si>
    <t>联络线</t>
  </si>
  <si>
    <t>曲村村口—曲村</t>
  </si>
  <si>
    <t>C255411203</t>
  </si>
  <si>
    <t>曲村村口</t>
  </si>
  <si>
    <t>刘寺村口—刘寺</t>
  </si>
  <si>
    <t>C257411203</t>
  </si>
  <si>
    <t>刘寺村口</t>
  </si>
  <si>
    <t>南沟村口—南沟村委</t>
  </si>
  <si>
    <t>C327411203</t>
  </si>
  <si>
    <t>南沟村口</t>
  </si>
  <si>
    <t>西张村镇—南沟（张一至赵村段）</t>
  </si>
  <si>
    <t>X040411203</t>
  </si>
  <si>
    <t>张一</t>
  </si>
  <si>
    <t>赵村</t>
  </si>
  <si>
    <t>附表2</t>
  </si>
  <si>
    <t>三门峡市2023年第五批市本级农村公路投资计划表（县乡道安防工程）</t>
  </si>
  <si>
    <t>起点桩号（例：K5+500）</t>
  </si>
  <si>
    <t>终点桩号
（例：K6+500）</t>
  </si>
  <si>
    <t>处治隐患里程
（公里）</t>
  </si>
  <si>
    <t>总投资
（万元）</t>
  </si>
  <si>
    <t>主要
建设内容</t>
  </si>
  <si>
    <t>全市合计</t>
  </si>
  <si>
    <t>三门峡市</t>
  </si>
  <si>
    <t>西李村乡</t>
  </si>
  <si>
    <t>观音堂—方里（三洛市界）</t>
  </si>
  <si>
    <t>X024411203</t>
  </si>
  <si>
    <t>K26+657</t>
  </si>
  <si>
    <t>K28+558</t>
  </si>
  <si>
    <t>平交路口4处，结合实际设置安装警示桩及标志牌、增大视距、顺坡处理高差、设置地面标线等；其余急弯陡坡、过村镇、事故多发等重点路段设置波形防护栏、标志标牌、警示桩等</t>
  </si>
  <si>
    <t>张茅乡</t>
  </si>
  <si>
    <t>韩家沟—东村</t>
  </si>
  <si>
    <t>Y025411203</t>
  </si>
  <si>
    <t>K0+000</t>
  </si>
  <si>
    <t>K5+768</t>
  </si>
  <si>
    <t>平交路口8处，结合实际设置安装警示桩及标志牌、增大视距、顺坡处理高差、设置地面标线等；其余急弯陡坡、过村镇、事故多发等重点路段设置波形防护栏、标志标牌、警示桩等</t>
  </si>
  <si>
    <t>王家后乡</t>
  </si>
  <si>
    <t>赵庄—柴洼</t>
  </si>
  <si>
    <t>Y030411203</t>
  </si>
  <si>
    <t>K4+866</t>
  </si>
  <si>
    <t>平交路口7处，结合实际设置安装警示桩及标志牌、增大视距、顺坡处理高差、设置地面标线等；其余急弯陡坡、过村镇、事故多发等重点路段设置波形防护栏、标志标牌、警示桩等</t>
  </si>
  <si>
    <t>王家后乡   张茅乡</t>
  </si>
  <si>
    <t>王家后——张茅</t>
  </si>
  <si>
    <t>X030411203</t>
  </si>
  <si>
    <t>K5+402</t>
  </si>
  <si>
    <t>塔罗—王营</t>
  </si>
  <si>
    <t>Y003411203</t>
  </si>
  <si>
    <t>K12+002</t>
  </si>
  <si>
    <t>S318柳沟—头峪</t>
  </si>
  <si>
    <t>X022411203</t>
  </si>
  <si>
    <t>K4+800</t>
  </si>
  <si>
    <t>K14+397</t>
  </si>
  <si>
    <t>平交路口9处，结合实际设置安装警示桩及标志牌、增大视距、顺坡处理高差、设置地面标线等；其余急弯陡坡、过村镇、事故多发等重点路段设置波形防护栏、标志标牌、警示桩等</t>
  </si>
  <si>
    <t>附表3</t>
  </si>
  <si>
    <t>三门峡市2023年第五批市本级农村公路投资计划表（村道安防工程）</t>
  </si>
  <si>
    <t>龙潭村口—龙潭</t>
  </si>
  <si>
    <t>C805411203</t>
  </si>
  <si>
    <t>K0+440</t>
  </si>
  <si>
    <t>在急弯陡坡、事故多发等重点路段设置波形防护栏、标志标牌、警示桩等</t>
  </si>
  <si>
    <t>宫前乡</t>
  </si>
  <si>
    <t>宫前村—枣园</t>
  </si>
  <si>
    <t>C576411203</t>
  </si>
  <si>
    <t>K0+600</t>
  </si>
  <si>
    <t>平交路口1处，结合实际设置安装警示桩及标志牌、增大视距、顺坡处理高差、设置地面标线等；其余急弯陡坡、事故多发等重点路段设置波形防护栏、标志标牌、警示桩等</t>
  </si>
  <si>
    <t>S318韩川—张山沟</t>
  </si>
  <si>
    <t>C563411203</t>
  </si>
  <si>
    <t>K0+222</t>
  </si>
  <si>
    <t>魏家窑村口—宋家庄（张沟）</t>
  </si>
  <si>
    <t>CA31411203</t>
  </si>
  <si>
    <t>K3+552</t>
  </si>
  <si>
    <t>X046上院村口—上院路口</t>
  </si>
  <si>
    <t>C238411203</t>
  </si>
  <si>
    <t>K0+377</t>
  </si>
  <si>
    <t>K0+567</t>
  </si>
  <si>
    <t>Y034东营村口—东营</t>
  </si>
  <si>
    <t>C234411203</t>
  </si>
  <si>
    <t>K0+256</t>
  </si>
  <si>
    <t>大营镇</t>
  </si>
  <si>
    <t>G209原店镇政府—贾庄</t>
  </si>
  <si>
    <t>C026411203</t>
  </si>
  <si>
    <t>K5+381</t>
  </si>
  <si>
    <t>平交路口5处，结合实际设置安装警示桩及标志牌、增大视距、顺坡处理高差、设置地面标线等；其余急弯陡坡、事故多发等重点路段设置波形防护栏、标志标牌、警示桩等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</si>
</sst>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7">
    <font>
      <sz val="11"/>
      <color indexed="8"/>
      <name val="等线"/>
      <charset val="134"/>
    </font>
    <font>
      <sz val="11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等线"/>
      <charset val="134"/>
    </font>
    <font>
      <sz val="9"/>
      <color indexed="8"/>
      <name val="黑体"/>
      <charset val="134"/>
    </font>
    <font>
      <b/>
      <sz val="18"/>
      <color indexed="8"/>
      <name val="方正小标宋简体"/>
      <charset val="134"/>
    </font>
    <font>
      <sz val="9"/>
      <color indexed="8"/>
      <name val="Arial"/>
      <charset val="134"/>
    </font>
    <font>
      <sz val="9"/>
      <name val="等线"/>
      <charset val="134"/>
    </font>
    <font>
      <sz val="9"/>
      <color indexed="8"/>
      <name val="等线"/>
      <charset val="134"/>
    </font>
    <font>
      <b/>
      <sz val="10"/>
      <color indexed="8"/>
      <name val="等线"/>
      <charset val="134"/>
    </font>
    <font>
      <sz val="10"/>
      <color indexed="8"/>
      <name val="等线"/>
      <charset val="134"/>
    </font>
    <font>
      <b/>
      <sz val="18"/>
      <color indexed="8"/>
      <name val="等线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50" applyFont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0" fillId="0" borderId="0" xfId="0" applyFill="1" applyAlignment="1"/>
    <xf numFmtId="0" fontId="17" fillId="0" borderId="0" xfId="0" applyFont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/>
    <xf numFmtId="0" fontId="16" fillId="0" borderId="1" xfId="0" applyNumberFormat="1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安保工程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1" sqref="A1:N1"/>
    </sheetView>
  </sheetViews>
  <sheetFormatPr defaultColWidth="8.88333333333333" defaultRowHeight="13.5" outlineLevelRow="7"/>
  <cols>
    <col min="1" max="1" width="3.88333333333333" customWidth="1"/>
    <col min="2" max="2" width="10.7833333333333" customWidth="1"/>
    <col min="3" max="3" width="10.7833333333333" style="35" customWidth="1"/>
    <col min="4" max="4" width="10.1166666666667" style="35" customWidth="1"/>
    <col min="5" max="5" width="8.88333333333333" style="35" customWidth="1"/>
    <col min="6" max="6" width="9.21666666666667" style="35" customWidth="1"/>
    <col min="7" max="7" width="9.45" style="35" customWidth="1"/>
    <col min="8" max="8" width="9.78333333333333" style="35" customWidth="1"/>
    <col min="9" max="10" width="9" style="35" customWidth="1"/>
    <col min="11" max="11" width="8.45" style="35" customWidth="1"/>
    <col min="12" max="12" width="8.88333333333333" style="35" customWidth="1"/>
    <col min="13" max="13" width="8.21666666666667" style="35" customWidth="1"/>
  </cols>
  <sheetData>
    <row r="1" ht="40" customHeight="1" spans="1:1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2" customFormat="1" ht="22" customHeight="1" spans="1:14">
      <c r="A2" s="37" t="s">
        <v>1</v>
      </c>
      <c r="B2" s="26" t="s">
        <v>2</v>
      </c>
      <c r="C2" s="26" t="s">
        <v>3</v>
      </c>
      <c r="D2" s="26" t="s">
        <v>4</v>
      </c>
      <c r="E2" s="26"/>
      <c r="F2" s="26"/>
      <c r="G2" s="26"/>
      <c r="H2" s="26" t="s">
        <v>5</v>
      </c>
      <c r="I2" s="26"/>
      <c r="J2" s="26"/>
      <c r="K2" s="26"/>
      <c r="L2" s="26"/>
      <c r="M2" s="26"/>
      <c r="N2" s="43" t="s">
        <v>6</v>
      </c>
    </row>
    <row r="3" s="32" customFormat="1" ht="23" customHeight="1" spans="1:14">
      <c r="A3" s="37"/>
      <c r="B3" s="26"/>
      <c r="C3" s="26"/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/>
      <c r="J3" s="26"/>
      <c r="K3" s="26" t="s">
        <v>8</v>
      </c>
      <c r="L3" s="26" t="s">
        <v>12</v>
      </c>
      <c r="M3" s="26" t="s">
        <v>10</v>
      </c>
      <c r="N3" s="43"/>
    </row>
    <row r="4" s="32" customFormat="1" ht="22" customHeight="1" spans="1:14">
      <c r="A4" s="37"/>
      <c r="B4" s="26"/>
      <c r="C4" s="26"/>
      <c r="D4" s="26"/>
      <c r="E4" s="26"/>
      <c r="F4" s="26"/>
      <c r="G4" s="26"/>
      <c r="H4" s="26" t="s">
        <v>13</v>
      </c>
      <c r="I4" s="26" t="s">
        <v>14</v>
      </c>
      <c r="J4" s="26" t="s">
        <v>15</v>
      </c>
      <c r="K4" s="26"/>
      <c r="L4" s="26"/>
      <c r="M4" s="26"/>
      <c r="N4" s="43"/>
    </row>
    <row r="5" s="33" customFormat="1" ht="34" customHeight="1" spans="1:14">
      <c r="A5" s="38"/>
      <c r="B5" s="25" t="s">
        <v>16</v>
      </c>
      <c r="C5" s="25">
        <f t="shared" ref="C5:G5" si="0">SUM(C6:C7)</f>
        <v>746</v>
      </c>
      <c r="D5" s="25">
        <f t="shared" si="0"/>
        <v>8.104</v>
      </c>
      <c r="E5" s="25">
        <f t="shared" si="0"/>
        <v>952</v>
      </c>
      <c r="F5" s="25">
        <f t="shared" si="0"/>
        <v>476</v>
      </c>
      <c r="G5" s="25">
        <f t="shared" si="0"/>
        <v>476</v>
      </c>
      <c r="H5" s="25">
        <f t="shared" ref="H5:P5" si="1">SUM(H6:H7)</f>
        <v>30.39</v>
      </c>
      <c r="I5" s="25">
        <f t="shared" si="1"/>
        <v>21.334</v>
      </c>
      <c r="J5" s="25">
        <f t="shared" si="1"/>
        <v>9.056</v>
      </c>
      <c r="K5" s="25">
        <f t="shared" si="1"/>
        <v>455.4</v>
      </c>
      <c r="L5" s="25">
        <f t="shared" si="1"/>
        <v>270</v>
      </c>
      <c r="M5" s="25">
        <f t="shared" si="1"/>
        <v>185.4</v>
      </c>
      <c r="N5" s="44"/>
    </row>
    <row r="6" s="34" customFormat="1" ht="30" customHeight="1" spans="1:14">
      <c r="A6" s="39">
        <v>1</v>
      </c>
      <c r="B6" s="40" t="s">
        <v>17</v>
      </c>
      <c r="C6" s="40">
        <f>SUM(F6,L6)</f>
        <v>0</v>
      </c>
      <c r="D6" s="26">
        <v>0</v>
      </c>
      <c r="E6" s="26">
        <v>0</v>
      </c>
      <c r="F6" s="26">
        <v>0</v>
      </c>
      <c r="G6" s="40">
        <v>0</v>
      </c>
      <c r="H6" s="40">
        <f>SUM(I6:J6)</f>
        <v>0</v>
      </c>
      <c r="I6" s="40">
        <v>0</v>
      </c>
      <c r="J6" s="40">
        <v>0</v>
      </c>
      <c r="K6" s="40">
        <f>SUM(L6:M6)</f>
        <v>0</v>
      </c>
      <c r="L6" s="40">
        <v>0</v>
      </c>
      <c r="M6" s="40">
        <v>0</v>
      </c>
      <c r="N6" s="45"/>
    </row>
    <row r="7" s="34" customFormat="1" ht="30" customHeight="1" spans="1:14">
      <c r="A7" s="39">
        <v>2</v>
      </c>
      <c r="B7" s="40" t="s">
        <v>18</v>
      </c>
      <c r="C7" s="40">
        <f>SUM(F7,L7)</f>
        <v>746</v>
      </c>
      <c r="D7" s="26">
        <f>SUM(旅游公路!J5)</f>
        <v>8.104</v>
      </c>
      <c r="E7" s="26">
        <f>SUM(旅游公路!Q5)</f>
        <v>952</v>
      </c>
      <c r="F7" s="26">
        <f>SUM(旅游公路!R5)</f>
        <v>476</v>
      </c>
      <c r="G7" s="40">
        <f>SUM(旅游公路!S5)</f>
        <v>476</v>
      </c>
      <c r="H7" s="40">
        <f>SUM(I7:J7)</f>
        <v>30.39</v>
      </c>
      <c r="I7" s="40">
        <f>SUM(县乡道安防!I4)</f>
        <v>21.334</v>
      </c>
      <c r="J7" s="40">
        <f>SUM(村道安防!I4)</f>
        <v>9.056</v>
      </c>
      <c r="K7" s="40">
        <f>县乡道安防!L4+村道安防!L4</f>
        <v>455.4</v>
      </c>
      <c r="L7" s="40">
        <f>县乡道安防!M4+村道安防!M4</f>
        <v>270</v>
      </c>
      <c r="M7" s="40">
        <f>县乡道安防!N4+村道安防!N4</f>
        <v>185.4</v>
      </c>
      <c r="N7" s="45"/>
    </row>
    <row r="8" ht="31" customHeight="1" spans="1:14">
      <c r="A8" s="41" t="s">
        <v>19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1"/>
    </row>
  </sheetData>
  <mergeCells count="16">
    <mergeCell ref="A1:N1"/>
    <mergeCell ref="D2:G2"/>
    <mergeCell ref="H2:M2"/>
    <mergeCell ref="H3:J3"/>
    <mergeCell ref="A8:N8"/>
    <mergeCell ref="A2:A4"/>
    <mergeCell ref="B2:B4"/>
    <mergeCell ref="C2:C4"/>
    <mergeCell ref="D3:D4"/>
    <mergeCell ref="E3:E4"/>
    <mergeCell ref="F3:F4"/>
    <mergeCell ref="G3:G4"/>
    <mergeCell ref="K3:K4"/>
    <mergeCell ref="L3:L4"/>
    <mergeCell ref="M3:M4"/>
    <mergeCell ref="N2:N4"/>
  </mergeCells>
  <printOptions horizontalCentered="1"/>
  <pageMargins left="0.393055555555556" right="0.393055555555556" top="1" bottom="1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1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9" defaultRowHeight="25" customHeight="1"/>
  <cols>
    <col min="1" max="1" width="3.78333333333333" style="21" customWidth="1"/>
    <col min="2" max="2" width="6.78333333333333" style="21" customWidth="1"/>
    <col min="3" max="3" width="7.11666666666667" style="21" customWidth="1"/>
    <col min="4" max="4" width="7.66666666666667" style="21" customWidth="1"/>
    <col min="5" max="5" width="5" style="21" customWidth="1"/>
    <col min="6" max="6" width="16.55" style="21" customWidth="1"/>
    <col min="7" max="7" width="10.45" style="21" customWidth="1"/>
    <col min="8" max="8" width="8.11666666666667" style="21" customWidth="1"/>
    <col min="9" max="9" width="7.21666666666667" style="21" customWidth="1"/>
    <col min="10" max="14" width="6.88333333333333" style="21" customWidth="1"/>
    <col min="15" max="16" width="5.45" style="21" customWidth="1"/>
    <col min="17" max="19" width="7.78333333333333" style="21" customWidth="1"/>
    <col min="20" max="20" width="6.55" style="21" customWidth="1"/>
    <col min="21" max="16370" width="9" style="21"/>
  </cols>
  <sheetData>
    <row r="1" customHeight="1" spans="1:3">
      <c r="A1" s="5" t="s">
        <v>20</v>
      </c>
      <c r="B1" s="6"/>
      <c r="C1" s="6"/>
    </row>
    <row r="2" ht="33" customHeight="1" spans="1:20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="18" customFormat="1" ht="19" customHeight="1" spans="1:16370">
      <c r="A3" s="23" t="s">
        <v>22</v>
      </c>
      <c r="B3" s="23" t="s">
        <v>23</v>
      </c>
      <c r="C3" s="23" t="s">
        <v>2</v>
      </c>
      <c r="D3" s="23" t="s">
        <v>24</v>
      </c>
      <c r="E3" s="23" t="s">
        <v>25</v>
      </c>
      <c r="F3" s="24" t="s">
        <v>26</v>
      </c>
      <c r="G3" s="23" t="s">
        <v>27</v>
      </c>
      <c r="H3" s="23" t="s">
        <v>28</v>
      </c>
      <c r="I3" s="23" t="s">
        <v>29</v>
      </c>
      <c r="J3" s="23" t="s">
        <v>30</v>
      </c>
      <c r="K3" s="23"/>
      <c r="L3" s="23"/>
      <c r="M3" s="23"/>
      <c r="N3" s="23"/>
      <c r="O3" s="27" t="s">
        <v>31</v>
      </c>
      <c r="P3" s="27" t="s">
        <v>32</v>
      </c>
      <c r="Q3" s="27" t="s">
        <v>8</v>
      </c>
      <c r="R3" s="27" t="s">
        <v>9</v>
      </c>
      <c r="S3" s="27" t="s">
        <v>33</v>
      </c>
      <c r="T3" s="23" t="s">
        <v>6</v>
      </c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</row>
    <row r="4" s="18" customFormat="1" ht="45" customHeight="1" spans="1:16370">
      <c r="A4" s="23"/>
      <c r="B4" s="23"/>
      <c r="C4" s="23"/>
      <c r="D4" s="23"/>
      <c r="E4" s="23"/>
      <c r="F4" s="24"/>
      <c r="G4" s="23"/>
      <c r="H4" s="23"/>
      <c r="I4" s="23"/>
      <c r="J4" s="23" t="s">
        <v>34</v>
      </c>
      <c r="K4" s="23" t="s">
        <v>35</v>
      </c>
      <c r="L4" s="23" t="s">
        <v>36</v>
      </c>
      <c r="M4" s="23" t="s">
        <v>37</v>
      </c>
      <c r="N4" s="23" t="s">
        <v>38</v>
      </c>
      <c r="O4" s="28"/>
      <c r="P4" s="28"/>
      <c r="Q4" s="28"/>
      <c r="R4" s="28"/>
      <c r="S4" s="28"/>
      <c r="T4" s="23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</row>
    <row r="5" s="19" customFormat="1" ht="22" customHeight="1" spans="1:16370">
      <c r="A5" s="11"/>
      <c r="B5" s="11" t="s">
        <v>16</v>
      </c>
      <c r="C5" s="11"/>
      <c r="D5" s="11"/>
      <c r="E5" s="11"/>
      <c r="F5" s="25"/>
      <c r="G5" s="11"/>
      <c r="H5" s="11"/>
      <c r="I5" s="11"/>
      <c r="J5" s="11">
        <f>SUM(J6:J11)</f>
        <v>8.104</v>
      </c>
      <c r="K5" s="11">
        <f>SUM(K6:K11)</f>
        <v>0.42</v>
      </c>
      <c r="L5" s="11">
        <f t="shared" ref="L5:S5" si="0">SUM(L6:L11)</f>
        <v>4.114</v>
      </c>
      <c r="M5" s="11">
        <f t="shared" si="0"/>
        <v>3.57</v>
      </c>
      <c r="N5" s="11"/>
      <c r="O5" s="11"/>
      <c r="P5" s="11"/>
      <c r="Q5" s="11">
        <f t="shared" ref="Q5:S5" si="1">SUM(Q6:Q11)</f>
        <v>952</v>
      </c>
      <c r="R5" s="11">
        <f t="shared" si="1"/>
        <v>476</v>
      </c>
      <c r="S5" s="11">
        <f t="shared" si="1"/>
        <v>476</v>
      </c>
      <c r="T5" s="11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</row>
    <row r="6" s="20" customFormat="1" ht="31" customHeight="1" spans="1:16370">
      <c r="A6" s="9">
        <v>1</v>
      </c>
      <c r="B6" s="9" t="s">
        <v>39</v>
      </c>
      <c r="C6" s="9" t="s">
        <v>18</v>
      </c>
      <c r="D6" s="9" t="s">
        <v>40</v>
      </c>
      <c r="E6" s="9" t="s">
        <v>41</v>
      </c>
      <c r="F6" s="26" t="s">
        <v>42</v>
      </c>
      <c r="G6" s="9" t="s">
        <v>43</v>
      </c>
      <c r="H6" s="9" t="s">
        <v>44</v>
      </c>
      <c r="I6" s="9" t="s">
        <v>45</v>
      </c>
      <c r="J6" s="9">
        <v>1.64</v>
      </c>
      <c r="K6" s="9"/>
      <c r="L6" s="9">
        <v>1.64</v>
      </c>
      <c r="M6" s="9"/>
      <c r="N6" s="9">
        <v>6.5</v>
      </c>
      <c r="O6" s="9">
        <v>2024</v>
      </c>
      <c r="P6" s="9">
        <v>2024</v>
      </c>
      <c r="Q6" s="9">
        <v>262</v>
      </c>
      <c r="R6" s="9">
        <v>131</v>
      </c>
      <c r="S6" s="9">
        <v>131</v>
      </c>
      <c r="T6" s="30" t="s">
        <v>46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</row>
    <row r="7" s="20" customFormat="1" ht="31" customHeight="1" spans="1:16370">
      <c r="A7" s="9">
        <v>2</v>
      </c>
      <c r="B7" s="9" t="s">
        <v>39</v>
      </c>
      <c r="C7" s="9" t="s">
        <v>18</v>
      </c>
      <c r="D7" s="9" t="s">
        <v>47</v>
      </c>
      <c r="E7" s="9" t="s">
        <v>41</v>
      </c>
      <c r="F7" s="26" t="s">
        <v>48</v>
      </c>
      <c r="G7" s="9" t="s">
        <v>49</v>
      </c>
      <c r="H7" s="9" t="s">
        <v>50</v>
      </c>
      <c r="I7" s="9" t="s">
        <v>51</v>
      </c>
      <c r="J7" s="9">
        <v>2.12</v>
      </c>
      <c r="K7" s="9"/>
      <c r="L7" s="9"/>
      <c r="M7" s="9">
        <v>2.12</v>
      </c>
      <c r="N7" s="9">
        <v>4.5</v>
      </c>
      <c r="O7" s="9">
        <v>2024</v>
      </c>
      <c r="P7" s="9">
        <v>2024</v>
      </c>
      <c r="Q7" s="9">
        <v>126</v>
      </c>
      <c r="R7" s="9">
        <v>63</v>
      </c>
      <c r="S7" s="9">
        <v>63</v>
      </c>
      <c r="T7" s="30" t="s">
        <v>52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</row>
    <row r="8" s="20" customFormat="1" ht="31" customHeight="1" spans="1:16370">
      <c r="A8" s="9">
        <v>3</v>
      </c>
      <c r="B8" s="9" t="s">
        <v>39</v>
      </c>
      <c r="C8" s="9" t="s">
        <v>18</v>
      </c>
      <c r="D8" s="9" t="s">
        <v>40</v>
      </c>
      <c r="E8" s="9" t="s">
        <v>41</v>
      </c>
      <c r="F8" s="26" t="s">
        <v>53</v>
      </c>
      <c r="G8" s="9" t="s">
        <v>54</v>
      </c>
      <c r="H8" s="9" t="s">
        <v>55</v>
      </c>
      <c r="I8" s="9" t="s">
        <v>44</v>
      </c>
      <c r="J8" s="9">
        <v>0.594</v>
      </c>
      <c r="K8" s="9"/>
      <c r="L8" s="9">
        <v>0.594</v>
      </c>
      <c r="M8" s="9"/>
      <c r="N8" s="9">
        <v>6.5</v>
      </c>
      <c r="O8" s="9">
        <v>2024</v>
      </c>
      <c r="P8" s="9">
        <v>2024</v>
      </c>
      <c r="Q8" s="9">
        <v>94</v>
      </c>
      <c r="R8" s="9">
        <v>47</v>
      </c>
      <c r="S8" s="9">
        <v>47</v>
      </c>
      <c r="T8" s="30" t="s">
        <v>46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</row>
    <row r="9" s="20" customFormat="1" ht="31" customHeight="1" spans="1:16370">
      <c r="A9" s="9">
        <v>4</v>
      </c>
      <c r="B9" s="9" t="s">
        <v>39</v>
      </c>
      <c r="C9" s="9" t="s">
        <v>18</v>
      </c>
      <c r="D9" s="9" t="s">
        <v>40</v>
      </c>
      <c r="E9" s="9" t="s">
        <v>41</v>
      </c>
      <c r="F9" s="26" t="s">
        <v>56</v>
      </c>
      <c r="G9" s="9" t="s">
        <v>57</v>
      </c>
      <c r="H9" s="9" t="s">
        <v>58</v>
      </c>
      <c r="I9" s="9" t="s">
        <v>45</v>
      </c>
      <c r="J9" s="9">
        <v>1.88</v>
      </c>
      <c r="K9" s="9"/>
      <c r="L9" s="9">
        <v>1.88</v>
      </c>
      <c r="M9" s="9"/>
      <c r="N9" s="9">
        <v>6.5</v>
      </c>
      <c r="O9" s="9">
        <v>2024</v>
      </c>
      <c r="P9" s="9">
        <v>2024</v>
      </c>
      <c r="Q9" s="9">
        <v>300</v>
      </c>
      <c r="R9" s="9">
        <v>150</v>
      </c>
      <c r="S9" s="9">
        <v>150</v>
      </c>
      <c r="T9" s="30" t="s">
        <v>46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</row>
    <row r="10" s="20" customFormat="1" ht="31" customHeight="1" spans="1:16370">
      <c r="A10" s="9">
        <v>5</v>
      </c>
      <c r="B10" s="9" t="s">
        <v>39</v>
      </c>
      <c r="C10" s="9" t="s">
        <v>18</v>
      </c>
      <c r="D10" s="9" t="s">
        <v>47</v>
      </c>
      <c r="E10" s="9" t="s">
        <v>41</v>
      </c>
      <c r="F10" s="26" t="s">
        <v>59</v>
      </c>
      <c r="G10" s="9" t="s">
        <v>60</v>
      </c>
      <c r="H10" s="9" t="s">
        <v>61</v>
      </c>
      <c r="I10" s="9" t="s">
        <v>50</v>
      </c>
      <c r="J10" s="9">
        <v>1.45</v>
      </c>
      <c r="K10" s="9"/>
      <c r="L10" s="9"/>
      <c r="M10" s="9">
        <v>1.45</v>
      </c>
      <c r="N10" s="9">
        <v>4.5</v>
      </c>
      <c r="O10" s="9">
        <v>2024</v>
      </c>
      <c r="P10" s="9">
        <v>2024</v>
      </c>
      <c r="Q10" s="9">
        <v>86</v>
      </c>
      <c r="R10" s="9">
        <v>43</v>
      </c>
      <c r="S10" s="9">
        <v>43</v>
      </c>
      <c r="T10" s="30" t="s">
        <v>52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</row>
    <row r="11" s="20" customFormat="1" ht="31" customHeight="1" spans="1:16370">
      <c r="A11" s="9">
        <v>6</v>
      </c>
      <c r="B11" s="9" t="s">
        <v>39</v>
      </c>
      <c r="C11" s="9" t="s">
        <v>18</v>
      </c>
      <c r="D11" s="9" t="s">
        <v>47</v>
      </c>
      <c r="E11" s="9" t="s">
        <v>41</v>
      </c>
      <c r="F11" s="26" t="s">
        <v>62</v>
      </c>
      <c r="G11" s="26" t="s">
        <v>63</v>
      </c>
      <c r="H11" s="9" t="s">
        <v>64</v>
      </c>
      <c r="I11" s="9" t="s">
        <v>65</v>
      </c>
      <c r="J11" s="9">
        <v>0.42</v>
      </c>
      <c r="K11" s="9">
        <v>0.42</v>
      </c>
      <c r="L11" s="9"/>
      <c r="M11" s="9"/>
      <c r="N11" s="9">
        <v>7.5</v>
      </c>
      <c r="O11" s="9">
        <v>2024</v>
      </c>
      <c r="P11" s="9">
        <v>2024</v>
      </c>
      <c r="Q11" s="9">
        <v>84</v>
      </c>
      <c r="R11" s="31">
        <v>42</v>
      </c>
      <c r="S11" s="9">
        <v>42</v>
      </c>
      <c r="T11" s="30" t="s">
        <v>52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</row>
  </sheetData>
  <mergeCells count="19">
    <mergeCell ref="A1:C1"/>
    <mergeCell ref="A2:T2"/>
    <mergeCell ref="J3:N3"/>
    <mergeCell ref="B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  <mergeCell ref="T3:T4"/>
  </mergeCells>
  <printOptions horizontalCentered="1"/>
  <pageMargins left="0.393055555555556" right="0.196527777777778" top="1" bottom="1" header="0.5" footer="0.5"/>
  <pageSetup paperSize="9" scale="88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"/>
  <sheetViews>
    <sheetView workbookViewId="0">
      <selection activeCell="A2" sqref="A2:P2"/>
    </sheetView>
  </sheetViews>
  <sheetFormatPr defaultColWidth="8.875" defaultRowHeight="30" customHeight="1"/>
  <cols>
    <col min="1" max="1" width="4.66666666666667" style="1" customWidth="1"/>
    <col min="2" max="4" width="8.875" style="1"/>
    <col min="5" max="5" width="21.45" style="1" customWidth="1"/>
    <col min="6" max="6" width="11.55" style="1" customWidth="1"/>
    <col min="7" max="9" width="8.875" style="1"/>
    <col min="10" max="11" width="5.55" style="1" customWidth="1"/>
    <col min="12" max="12" width="8.55" style="1" customWidth="1"/>
    <col min="13" max="13" width="7.66666666666667" style="1" customWidth="1"/>
    <col min="14" max="14" width="8.45" style="1" customWidth="1"/>
    <col min="15" max="15" width="32.2833333333333" style="1" customWidth="1"/>
    <col min="16" max="16377" width="8.875" style="1"/>
  </cols>
  <sheetData>
    <row r="1" customHeight="1" spans="1:3">
      <c r="A1" s="5" t="s">
        <v>66</v>
      </c>
      <c r="B1" s="6"/>
      <c r="C1" s="6"/>
    </row>
    <row r="2" ht="40" customHeight="1" spans="1:16">
      <c r="A2" s="7" t="s">
        <v>67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47" customHeight="1" spans="1:16">
      <c r="A3" s="8" t="s">
        <v>22</v>
      </c>
      <c r="B3" s="9" t="s">
        <v>23</v>
      </c>
      <c r="C3" s="9" t="s">
        <v>2</v>
      </c>
      <c r="D3" s="9" t="s">
        <v>24</v>
      </c>
      <c r="E3" s="8" t="s">
        <v>26</v>
      </c>
      <c r="F3" s="10" t="s">
        <v>27</v>
      </c>
      <c r="G3" s="10" t="s">
        <v>68</v>
      </c>
      <c r="H3" s="10" t="s">
        <v>69</v>
      </c>
      <c r="I3" s="8" t="s">
        <v>70</v>
      </c>
      <c r="J3" s="8" t="s">
        <v>31</v>
      </c>
      <c r="K3" s="8" t="s">
        <v>32</v>
      </c>
      <c r="L3" s="8" t="s">
        <v>71</v>
      </c>
      <c r="M3" s="8" t="s">
        <v>12</v>
      </c>
      <c r="N3" s="8" t="s">
        <v>33</v>
      </c>
      <c r="O3" s="8" t="s">
        <v>72</v>
      </c>
      <c r="P3" s="8" t="s">
        <v>6</v>
      </c>
    </row>
    <row r="4" s="16" customFormat="1" ht="22" customHeight="1" spans="1:16377">
      <c r="A4" s="11"/>
      <c r="B4" s="11" t="s">
        <v>73</v>
      </c>
      <c r="C4" s="11"/>
      <c r="D4" s="11"/>
      <c r="E4" s="11"/>
      <c r="F4" s="11"/>
      <c r="G4" s="11"/>
      <c r="H4" s="11"/>
      <c r="I4" s="11">
        <f t="shared" ref="I4:N4" si="0">SUM(I5:I10)</f>
        <v>21.334</v>
      </c>
      <c r="J4" s="11"/>
      <c r="K4" s="11"/>
      <c r="L4" s="11">
        <f t="shared" ref="L4:N4" si="1">SUM(L5:L10)</f>
        <v>319.5</v>
      </c>
      <c r="M4" s="11">
        <f t="shared" si="1"/>
        <v>189</v>
      </c>
      <c r="N4" s="11">
        <f t="shared" si="1"/>
        <v>130.5</v>
      </c>
      <c r="O4" s="11"/>
      <c r="P4" s="11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</row>
    <row r="5" s="17" customFormat="1" ht="63" customHeight="1" spans="1:16">
      <c r="A5" s="9">
        <v>1</v>
      </c>
      <c r="B5" s="9" t="s">
        <v>74</v>
      </c>
      <c r="C5" s="9" t="s">
        <v>18</v>
      </c>
      <c r="D5" s="9" t="s">
        <v>75</v>
      </c>
      <c r="E5" s="9" t="s">
        <v>76</v>
      </c>
      <c r="F5" s="9" t="s">
        <v>77</v>
      </c>
      <c r="G5" s="9" t="s">
        <v>78</v>
      </c>
      <c r="H5" s="9" t="s">
        <v>79</v>
      </c>
      <c r="I5" s="9">
        <v>1.901</v>
      </c>
      <c r="J5" s="9">
        <v>2024</v>
      </c>
      <c r="K5" s="9">
        <v>2024</v>
      </c>
      <c r="L5" s="9">
        <v>28.5</v>
      </c>
      <c r="M5" s="9">
        <v>17</v>
      </c>
      <c r="N5" s="9">
        <v>11.5</v>
      </c>
      <c r="O5" s="13" t="s">
        <v>80</v>
      </c>
      <c r="P5" s="9"/>
    </row>
    <row r="6" s="17" customFormat="1" ht="63" customHeight="1" spans="1:16">
      <c r="A6" s="9">
        <v>2</v>
      </c>
      <c r="B6" s="9" t="s">
        <v>74</v>
      </c>
      <c r="C6" s="9" t="s">
        <v>18</v>
      </c>
      <c r="D6" s="9" t="s">
        <v>81</v>
      </c>
      <c r="E6" s="9" t="s">
        <v>82</v>
      </c>
      <c r="F6" s="9" t="s">
        <v>83</v>
      </c>
      <c r="G6" s="9" t="s">
        <v>84</v>
      </c>
      <c r="H6" s="9" t="s">
        <v>85</v>
      </c>
      <c r="I6" s="9">
        <v>2.099</v>
      </c>
      <c r="J6" s="9">
        <v>2024</v>
      </c>
      <c r="K6" s="9">
        <v>2024</v>
      </c>
      <c r="L6" s="9">
        <v>31</v>
      </c>
      <c r="M6" s="9">
        <v>18</v>
      </c>
      <c r="N6" s="9">
        <v>13</v>
      </c>
      <c r="O6" s="13" t="s">
        <v>86</v>
      </c>
      <c r="P6" s="9"/>
    </row>
    <row r="7" s="17" customFormat="1" ht="63" customHeight="1" spans="1:16">
      <c r="A7" s="9">
        <v>3</v>
      </c>
      <c r="B7" s="9" t="s">
        <v>74</v>
      </c>
      <c r="C7" s="9" t="s">
        <v>18</v>
      </c>
      <c r="D7" s="9" t="s">
        <v>87</v>
      </c>
      <c r="E7" s="9" t="s">
        <v>88</v>
      </c>
      <c r="F7" s="9" t="s">
        <v>89</v>
      </c>
      <c r="G7" s="9" t="s">
        <v>84</v>
      </c>
      <c r="H7" s="9" t="s">
        <v>90</v>
      </c>
      <c r="I7" s="9">
        <v>4.534</v>
      </c>
      <c r="J7" s="9">
        <v>2024</v>
      </c>
      <c r="K7" s="9">
        <v>2024</v>
      </c>
      <c r="L7" s="9">
        <v>68</v>
      </c>
      <c r="M7" s="9">
        <v>40</v>
      </c>
      <c r="N7" s="9">
        <v>28</v>
      </c>
      <c r="O7" s="13" t="s">
        <v>91</v>
      </c>
      <c r="P7" s="9"/>
    </row>
    <row r="8" s="17" customFormat="1" ht="63" customHeight="1" spans="1:16">
      <c r="A8" s="9">
        <v>4</v>
      </c>
      <c r="B8" s="9" t="s">
        <v>74</v>
      </c>
      <c r="C8" s="9" t="s">
        <v>18</v>
      </c>
      <c r="D8" s="9" t="s">
        <v>92</v>
      </c>
      <c r="E8" s="9" t="s">
        <v>93</v>
      </c>
      <c r="F8" s="9" t="s">
        <v>94</v>
      </c>
      <c r="G8" s="9" t="s">
        <v>84</v>
      </c>
      <c r="H8" s="9" t="s">
        <v>95</v>
      </c>
      <c r="I8" s="9">
        <v>1.5</v>
      </c>
      <c r="J8" s="9">
        <v>2024</v>
      </c>
      <c r="K8" s="9">
        <v>2024</v>
      </c>
      <c r="L8" s="9">
        <v>22.5</v>
      </c>
      <c r="M8" s="9">
        <v>13</v>
      </c>
      <c r="N8" s="9">
        <v>9.5</v>
      </c>
      <c r="O8" s="13" t="s">
        <v>91</v>
      </c>
      <c r="P8" s="9"/>
    </row>
    <row r="9" s="17" customFormat="1" ht="63" customHeight="1" spans="1:16">
      <c r="A9" s="9">
        <v>5</v>
      </c>
      <c r="B9" s="9" t="s">
        <v>74</v>
      </c>
      <c r="C9" s="9" t="s">
        <v>18</v>
      </c>
      <c r="D9" s="9" t="s">
        <v>75</v>
      </c>
      <c r="E9" s="9" t="s">
        <v>96</v>
      </c>
      <c r="F9" s="9" t="s">
        <v>97</v>
      </c>
      <c r="G9" s="9" t="s">
        <v>84</v>
      </c>
      <c r="H9" s="9" t="s">
        <v>98</v>
      </c>
      <c r="I9" s="9">
        <v>4.3</v>
      </c>
      <c r="J9" s="9">
        <v>2024</v>
      </c>
      <c r="K9" s="9">
        <v>2024</v>
      </c>
      <c r="L9" s="9">
        <v>64.5</v>
      </c>
      <c r="M9" s="9">
        <v>38</v>
      </c>
      <c r="N9" s="9">
        <v>26.5</v>
      </c>
      <c r="O9" s="13" t="s">
        <v>91</v>
      </c>
      <c r="P9" s="9"/>
    </row>
    <row r="10" s="17" customFormat="1" ht="63" customHeight="1" spans="1:16">
      <c r="A10" s="9">
        <v>6</v>
      </c>
      <c r="B10" s="9" t="s">
        <v>74</v>
      </c>
      <c r="C10" s="9" t="s">
        <v>18</v>
      </c>
      <c r="D10" s="9" t="s">
        <v>75</v>
      </c>
      <c r="E10" s="9" t="s">
        <v>99</v>
      </c>
      <c r="F10" s="9" t="s">
        <v>100</v>
      </c>
      <c r="G10" s="9" t="s">
        <v>101</v>
      </c>
      <c r="H10" s="9" t="s">
        <v>102</v>
      </c>
      <c r="I10" s="9">
        <v>7</v>
      </c>
      <c r="J10" s="9">
        <v>2024</v>
      </c>
      <c r="K10" s="9">
        <v>2024</v>
      </c>
      <c r="L10" s="9">
        <v>105</v>
      </c>
      <c r="M10" s="9">
        <v>63</v>
      </c>
      <c r="N10" s="9">
        <v>42</v>
      </c>
      <c r="O10" s="13" t="s">
        <v>103</v>
      </c>
      <c r="P10" s="9"/>
    </row>
  </sheetData>
  <mergeCells count="3">
    <mergeCell ref="A1:C1"/>
    <mergeCell ref="A2:P2"/>
    <mergeCell ref="B4:D4"/>
  </mergeCells>
  <printOptions horizontalCentered="1"/>
  <pageMargins left="0.393055555555556" right="0.196527777777778" top="0.393055555555556" bottom="0.393055555555556" header="0.5" footer="0.5"/>
  <pageSetup paperSize="9" scale="9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1"/>
  <sheetViews>
    <sheetView tabSelected="1" zoomScale="90" zoomScaleNormal="90" workbookViewId="0">
      <selection activeCell="A2" sqref="A2:P2"/>
    </sheetView>
  </sheetViews>
  <sheetFormatPr defaultColWidth="8.875" defaultRowHeight="30" customHeight="1"/>
  <cols>
    <col min="1" max="1" width="4.66666666666667" style="1" customWidth="1"/>
    <col min="2" max="2" width="8.875" style="1"/>
    <col min="3" max="4" width="7.90833333333333" style="1" customWidth="1"/>
    <col min="5" max="5" width="21.725" style="1" customWidth="1"/>
    <col min="6" max="6" width="11.1083333333333" style="1" customWidth="1"/>
    <col min="7" max="9" width="8.875" style="1"/>
    <col min="10" max="11" width="5.55" style="1" customWidth="1"/>
    <col min="12" max="12" width="7.35833333333333" style="1" customWidth="1"/>
    <col min="13" max="13" width="8.74166666666667" style="1" customWidth="1"/>
    <col min="14" max="14" width="8.64166666666667" style="1" customWidth="1"/>
    <col min="15" max="15" width="28.25" style="1" customWidth="1"/>
    <col min="16" max="16" width="7.21666666666667" style="1" customWidth="1"/>
    <col min="17" max="16377" width="8.875" style="1"/>
  </cols>
  <sheetData>
    <row r="1" customHeight="1" spans="1:3">
      <c r="A1" s="5" t="s">
        <v>104</v>
      </c>
      <c r="B1" s="6"/>
      <c r="C1" s="6"/>
    </row>
    <row r="2" s="1" customFormat="1" ht="48" customHeight="1" spans="1:16">
      <c r="A2" s="7" t="s">
        <v>105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43" customHeight="1" spans="1:16">
      <c r="A3" s="8" t="s">
        <v>22</v>
      </c>
      <c r="B3" s="9" t="s">
        <v>23</v>
      </c>
      <c r="C3" s="9" t="s">
        <v>2</v>
      </c>
      <c r="D3" s="9" t="s">
        <v>24</v>
      </c>
      <c r="E3" s="8" t="s">
        <v>26</v>
      </c>
      <c r="F3" s="10" t="s">
        <v>27</v>
      </c>
      <c r="G3" s="10" t="s">
        <v>68</v>
      </c>
      <c r="H3" s="10" t="s">
        <v>69</v>
      </c>
      <c r="I3" s="8" t="s">
        <v>70</v>
      </c>
      <c r="J3" s="8" t="s">
        <v>31</v>
      </c>
      <c r="K3" s="8" t="s">
        <v>32</v>
      </c>
      <c r="L3" s="8" t="s">
        <v>71</v>
      </c>
      <c r="M3" s="8" t="s">
        <v>12</v>
      </c>
      <c r="N3" s="8" t="s">
        <v>33</v>
      </c>
      <c r="O3" s="8" t="s">
        <v>72</v>
      </c>
      <c r="P3" s="8" t="s">
        <v>6</v>
      </c>
    </row>
    <row r="4" s="3" customFormat="1" ht="21" customHeight="1" spans="1:16377">
      <c r="A4" s="11"/>
      <c r="B4" s="11" t="s">
        <v>73</v>
      </c>
      <c r="C4" s="11"/>
      <c r="D4" s="11"/>
      <c r="E4" s="11"/>
      <c r="F4" s="11"/>
      <c r="G4" s="11"/>
      <c r="H4" s="11"/>
      <c r="I4" s="11">
        <f t="shared" ref="I4:N4" si="0">SUM(I5:I11)</f>
        <v>9.056</v>
      </c>
      <c r="J4" s="11"/>
      <c r="K4" s="11"/>
      <c r="L4" s="11">
        <f t="shared" ref="L4:N4" si="1">SUM(L5:L11)</f>
        <v>135.9</v>
      </c>
      <c r="M4" s="11">
        <f t="shared" si="1"/>
        <v>81</v>
      </c>
      <c r="N4" s="11">
        <f t="shared" si="1"/>
        <v>54.9</v>
      </c>
      <c r="O4" s="11"/>
      <c r="P4" s="11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</row>
    <row r="5" s="4" customFormat="1" ht="48" customHeight="1" spans="1:16377">
      <c r="A5" s="9">
        <v>1</v>
      </c>
      <c r="B5" s="9" t="s">
        <v>74</v>
      </c>
      <c r="C5" s="9" t="s">
        <v>18</v>
      </c>
      <c r="D5" s="9" t="s">
        <v>87</v>
      </c>
      <c r="E5" s="9" t="s">
        <v>106</v>
      </c>
      <c r="F5" s="9" t="s">
        <v>107</v>
      </c>
      <c r="G5" s="9" t="s">
        <v>84</v>
      </c>
      <c r="H5" s="9" t="s">
        <v>108</v>
      </c>
      <c r="I5" s="9">
        <v>0.44</v>
      </c>
      <c r="J5" s="9">
        <v>2024</v>
      </c>
      <c r="K5" s="9">
        <v>2024</v>
      </c>
      <c r="L5" s="9">
        <v>6.6</v>
      </c>
      <c r="M5" s="12">
        <v>3.9</v>
      </c>
      <c r="N5" s="9">
        <v>2.7</v>
      </c>
      <c r="O5" s="13" t="s">
        <v>109</v>
      </c>
      <c r="P5" s="9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</row>
    <row r="6" s="4" customFormat="1" ht="65" customHeight="1" spans="1:16377">
      <c r="A6" s="9">
        <v>2</v>
      </c>
      <c r="B6" s="9" t="s">
        <v>74</v>
      </c>
      <c r="C6" s="9" t="s">
        <v>18</v>
      </c>
      <c r="D6" s="9" t="s">
        <v>110</v>
      </c>
      <c r="E6" s="9" t="s">
        <v>111</v>
      </c>
      <c r="F6" s="9" t="s">
        <v>112</v>
      </c>
      <c r="G6" s="9" t="s">
        <v>84</v>
      </c>
      <c r="H6" s="9" t="s">
        <v>113</v>
      </c>
      <c r="I6" s="9">
        <v>0.6</v>
      </c>
      <c r="J6" s="9">
        <v>2024</v>
      </c>
      <c r="K6" s="9">
        <v>2024</v>
      </c>
      <c r="L6" s="12">
        <v>9</v>
      </c>
      <c r="M6" s="12">
        <v>5.4</v>
      </c>
      <c r="N6" s="9">
        <v>3.6</v>
      </c>
      <c r="O6" s="13" t="s">
        <v>114</v>
      </c>
      <c r="P6" s="9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</row>
    <row r="7" s="3" customFormat="1" ht="66" customHeight="1" spans="1:16377">
      <c r="A7" s="9">
        <v>3</v>
      </c>
      <c r="B7" s="9" t="s">
        <v>74</v>
      </c>
      <c r="C7" s="9" t="s">
        <v>18</v>
      </c>
      <c r="D7" s="9" t="s">
        <v>110</v>
      </c>
      <c r="E7" s="9" t="s">
        <v>115</v>
      </c>
      <c r="F7" s="9" t="s">
        <v>116</v>
      </c>
      <c r="G7" s="9" t="s">
        <v>84</v>
      </c>
      <c r="H7" s="9" t="s">
        <v>117</v>
      </c>
      <c r="I7" s="9">
        <v>0.222</v>
      </c>
      <c r="J7" s="9">
        <v>2024</v>
      </c>
      <c r="K7" s="9">
        <v>2024</v>
      </c>
      <c r="L7" s="12">
        <v>3.3</v>
      </c>
      <c r="M7" s="12">
        <v>1.9</v>
      </c>
      <c r="N7" s="9">
        <v>1.4</v>
      </c>
      <c r="O7" s="13" t="s">
        <v>114</v>
      </c>
      <c r="P7" s="11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</row>
    <row r="8" s="3" customFormat="1" ht="51" customHeight="1" spans="1:16377">
      <c r="A8" s="9">
        <v>4</v>
      </c>
      <c r="B8" s="9" t="s">
        <v>74</v>
      </c>
      <c r="C8" s="9" t="s">
        <v>18</v>
      </c>
      <c r="D8" s="9" t="s">
        <v>75</v>
      </c>
      <c r="E8" s="9" t="s">
        <v>118</v>
      </c>
      <c r="F8" s="9" t="s">
        <v>119</v>
      </c>
      <c r="G8" s="9" t="s">
        <v>84</v>
      </c>
      <c r="H8" s="9" t="s">
        <v>120</v>
      </c>
      <c r="I8" s="9">
        <v>3.552</v>
      </c>
      <c r="J8" s="9">
        <v>2024</v>
      </c>
      <c r="K8" s="9">
        <v>2024</v>
      </c>
      <c r="L8" s="12">
        <v>53.2</v>
      </c>
      <c r="M8" s="12">
        <v>31.8</v>
      </c>
      <c r="N8" s="9">
        <v>21.4</v>
      </c>
      <c r="O8" s="13" t="s">
        <v>109</v>
      </c>
      <c r="P8" s="11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</row>
    <row r="9" s="3" customFormat="1" ht="51" customHeight="1" spans="1:16377">
      <c r="A9" s="9">
        <v>5</v>
      </c>
      <c r="B9" s="9" t="s">
        <v>74</v>
      </c>
      <c r="C9" s="9" t="s">
        <v>18</v>
      </c>
      <c r="D9" s="9" t="s">
        <v>40</v>
      </c>
      <c r="E9" s="9" t="s">
        <v>121</v>
      </c>
      <c r="F9" s="9" t="s">
        <v>122</v>
      </c>
      <c r="G9" s="9" t="s">
        <v>123</v>
      </c>
      <c r="H9" s="9" t="s">
        <v>124</v>
      </c>
      <c r="I9" s="9">
        <v>0.19</v>
      </c>
      <c r="J9" s="9">
        <v>2024</v>
      </c>
      <c r="K9" s="9">
        <v>2024</v>
      </c>
      <c r="L9" s="12">
        <v>2.9</v>
      </c>
      <c r="M9" s="12">
        <v>1.7</v>
      </c>
      <c r="N9" s="9">
        <v>1.2</v>
      </c>
      <c r="O9" s="13" t="s">
        <v>109</v>
      </c>
      <c r="P9" s="11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</row>
    <row r="10" s="3" customFormat="1" ht="51" customHeight="1" spans="1:16377">
      <c r="A10" s="9">
        <v>6</v>
      </c>
      <c r="B10" s="9" t="s">
        <v>74</v>
      </c>
      <c r="C10" s="9" t="s">
        <v>18</v>
      </c>
      <c r="D10" s="9" t="s">
        <v>40</v>
      </c>
      <c r="E10" s="9" t="s">
        <v>125</v>
      </c>
      <c r="F10" s="9" t="s">
        <v>126</v>
      </c>
      <c r="G10" s="9" t="s">
        <v>84</v>
      </c>
      <c r="H10" s="9" t="s">
        <v>127</v>
      </c>
      <c r="I10" s="9">
        <v>0.256</v>
      </c>
      <c r="J10" s="9">
        <v>2024</v>
      </c>
      <c r="K10" s="9">
        <v>2024</v>
      </c>
      <c r="L10" s="12">
        <v>3.9</v>
      </c>
      <c r="M10" s="12">
        <v>2.3</v>
      </c>
      <c r="N10" s="9">
        <v>1.6</v>
      </c>
      <c r="O10" s="13" t="s">
        <v>109</v>
      </c>
      <c r="P10" s="11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</row>
    <row r="11" s="3" customFormat="1" ht="69" customHeight="1" spans="1:16377">
      <c r="A11" s="9">
        <v>7</v>
      </c>
      <c r="B11" s="9" t="s">
        <v>74</v>
      </c>
      <c r="C11" s="9" t="s">
        <v>18</v>
      </c>
      <c r="D11" s="9" t="s">
        <v>128</v>
      </c>
      <c r="E11" s="9" t="s">
        <v>129</v>
      </c>
      <c r="F11" s="9" t="s">
        <v>130</v>
      </c>
      <c r="G11" s="9" t="s">
        <v>84</v>
      </c>
      <c r="H11" s="9" t="s">
        <v>131</v>
      </c>
      <c r="I11" s="9">
        <v>3.796</v>
      </c>
      <c r="J11" s="9">
        <v>2024</v>
      </c>
      <c r="K11" s="9">
        <v>2024</v>
      </c>
      <c r="L11" s="12">
        <v>57</v>
      </c>
      <c r="M11" s="12">
        <v>34</v>
      </c>
      <c r="N11" s="9">
        <v>23</v>
      </c>
      <c r="O11" s="13" t="s">
        <v>132</v>
      </c>
      <c r="P11" s="11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</row>
  </sheetData>
  <mergeCells count="3">
    <mergeCell ref="A1:C1"/>
    <mergeCell ref="A2:P2"/>
    <mergeCell ref="B4:D4"/>
  </mergeCells>
  <printOptions horizontalCentered="1"/>
  <pageMargins left="0.393055555555556" right="0.196527777777778" top="0.313888888888889" bottom="0.629166666666667" header="0.511805555555556" footer="0.393055555555556"/>
  <pageSetup paperSize="9" scale="9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旅游公路</vt:lpstr>
      <vt:lpstr>县乡道安防</vt:lpstr>
      <vt:lpstr>村道安防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 Yang</dc:creator>
  <cp:lastModifiedBy>Administrator</cp:lastModifiedBy>
  <dcterms:created xsi:type="dcterms:W3CDTF">2024-01-01T00:57:00Z</dcterms:created>
  <dcterms:modified xsi:type="dcterms:W3CDTF">2024-01-08T07:24:20Z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534D0675980A4957A8ADC60C87A35629</vt:lpwstr>
  </property>
</Properties>
</file>